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847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Sheet1!$A$1:$W$72</definedName>
  </definedNames>
  <calcPr calcId="145621"/>
</workbook>
</file>

<file path=xl/calcChain.xml><?xml version="1.0" encoding="utf-8"?>
<calcChain xmlns="http://schemas.openxmlformats.org/spreadsheetml/2006/main">
  <c r="S14" i="1"/>
  <c r="S27" s="1"/>
  <c r="S28" l="1"/>
  <c r="S25"/>
  <c r="S26"/>
  <c r="S20"/>
  <c r="S24"/>
  <c r="S40" l="1"/>
  <c r="S38"/>
  <c r="S33"/>
  <c r="S34" s="1"/>
  <c r="S39"/>
  <c r="S37"/>
  <c r="S35"/>
  <c r="S36" s="1"/>
</calcChain>
</file>

<file path=xl/sharedStrings.xml><?xml version="1.0" encoding="utf-8"?>
<sst xmlns="http://schemas.openxmlformats.org/spreadsheetml/2006/main" count="40" uniqueCount="38">
  <si>
    <t>kWh</t>
  </si>
  <si>
    <t>pence per kWh</t>
  </si>
  <si>
    <t>(assumed to be 10p but change as required)</t>
  </si>
  <si>
    <t>This amount of energy consumed is equivalent to the energy needed to…</t>
  </si>
  <si>
    <t>The cost of the energy consumed would allow your school to buy…</t>
  </si>
  <si>
    <t>...Make this many cups of tea:</t>
  </si>
  <si>
    <t>…Cook this many pieces of toast:</t>
  </si>
  <si>
    <t>Assumptions</t>
  </si>
  <si>
    <r>
      <rPr>
        <b/>
        <sz val="11"/>
        <color theme="1"/>
        <rFont val="Calibri"/>
        <family val="2"/>
        <scheme val="minor"/>
      </rPr>
      <t>Tea</t>
    </r>
    <r>
      <rPr>
        <sz val="11"/>
        <color theme="1"/>
        <rFont val="Calibri"/>
        <family val="2"/>
        <scheme val="minor"/>
      </rPr>
      <t xml:space="preserve">
Average cup of tea = 0.25 litres = 0.25kg.
Energy used to make cup of tea = 0.25kg x heat capacity of water (4200j/kg/ ̊C) x temperature rise (90 ̊C - 20 ̊C) = 73,500 joules = 0.02kWh</t>
    </r>
  </si>
  <si>
    <t>… this many tennis balls:</t>
  </si>
  <si>
    <t>…this many footballs:</t>
  </si>
  <si>
    <t>…this many chocolate bars</t>
  </si>
  <si>
    <t>…this many calculators</t>
  </si>
  <si>
    <t>…this many pencils</t>
  </si>
  <si>
    <t>Meter Reading at start of campaign or period of interest:</t>
  </si>
  <si>
    <t>Meter Reading at end of campaign or period of interest:</t>
  </si>
  <si>
    <t>Energy consumed over period:</t>
  </si>
  <si>
    <t xml:space="preserve">Price of Electricity per kWh: </t>
  </si>
  <si>
    <r>
      <rPr>
        <b/>
        <sz val="11"/>
        <color theme="1"/>
        <rFont val="Calibri"/>
        <family val="2"/>
        <scheme val="minor"/>
      </rPr>
      <t>Toast</t>
    </r>
    <r>
      <rPr>
        <sz val="11"/>
        <color theme="1"/>
        <rFont val="Calibri"/>
        <family val="2"/>
        <scheme val="minor"/>
      </rPr>
      <t xml:space="preserve">
Energy used to make piece of toast = 400W x 1 min = 0.0067 kWh</t>
    </r>
  </si>
  <si>
    <t>…run your TV for this many hours:</t>
  </si>
  <si>
    <r>
      <rPr>
        <b/>
        <sz val="11"/>
        <color theme="1"/>
        <rFont val="Calibri"/>
        <family val="2"/>
        <scheme val="minor"/>
      </rPr>
      <t>TV</t>
    </r>
    <r>
      <rPr>
        <sz val="11"/>
        <color theme="1"/>
        <rFont val="Calibri"/>
        <family val="2"/>
        <scheme val="minor"/>
      </rPr>
      <t xml:space="preserve">
LED HD TV 24" inch flat screen
Energy used to watch one hour of TV = 25W/1000 x 1 = 0.025 kWh</t>
    </r>
  </si>
  <si>
    <t xml:space="preserve">Price of Electricity consumed: </t>
  </si>
  <si>
    <t>…Light an energy efficient classroom for  this many hours:</t>
  </si>
  <si>
    <t>…enough tennis balls to fill this many school offices:</t>
  </si>
  <si>
    <t>…enough footballs to fill this many school offices:</t>
  </si>
  <si>
    <t>…this many Ipads</t>
  </si>
  <si>
    <r>
      <rPr>
        <b/>
        <sz val="11"/>
        <color theme="1"/>
        <rFont val="Calibri"/>
        <family val="2"/>
        <scheme val="minor"/>
      </rPr>
      <t>Pencils</t>
    </r>
    <r>
      <rPr>
        <sz val="11"/>
        <color theme="1"/>
        <rFont val="Calibri"/>
        <family val="2"/>
        <scheme val="minor"/>
      </rPr>
      <t xml:space="preserve">
£0.10 per pencil</t>
    </r>
  </si>
  <si>
    <r>
      <rPr>
        <b/>
        <sz val="11"/>
        <color theme="1"/>
        <rFont val="Calibri"/>
        <family val="2"/>
        <scheme val="minor"/>
      </rPr>
      <t>Chocolate bars</t>
    </r>
    <r>
      <rPr>
        <sz val="11"/>
        <color theme="1"/>
        <rFont val="Calibri"/>
        <family val="2"/>
        <scheme val="minor"/>
      </rPr>
      <t xml:space="preserve">
£0.50 per chocolate bar</t>
    </r>
  </si>
  <si>
    <t xml:space="preserve">                            Electricity Consumption Comparison Calculator</t>
  </si>
  <si>
    <t>The units used on a standard electricity meter are kilo Watt hours (kWh). To calculate energy used over a given period, you will need to take a meter reading at the start and end of the  period and subtract the meter reading taken at the start from the meter reading taken at the end.
A kilo Watt hour (kWh) is the standard unit of energy consumption.  1 kWh is equivalent to the amount of energy consumed by  a 1000 Watt appliance that is switched on for 1 hour continuously.  Watts are a measure of power. Energy consumption is a combination of power and time.</t>
  </si>
  <si>
    <t>…Light an energy saving light bulb for this many hours:</t>
  </si>
  <si>
    <r>
      <rPr>
        <b/>
        <sz val="11"/>
        <color theme="1"/>
        <rFont val="Calibri"/>
        <family val="2"/>
        <scheme val="minor"/>
      </rPr>
      <t>Energy Efficient Light bulb</t>
    </r>
    <r>
      <rPr>
        <sz val="11"/>
        <color theme="1"/>
        <rFont val="Calibri"/>
        <family val="2"/>
        <scheme val="minor"/>
      </rPr>
      <t xml:space="preserve">
15W light bulb
Energy used to light bulb for one hour = 11W/1000 x 1 = 0.011 kWh</t>
    </r>
  </si>
  <si>
    <r>
      <rPr>
        <b/>
        <sz val="11"/>
        <color theme="1"/>
        <rFont val="Calibri"/>
        <family val="2"/>
        <scheme val="minor"/>
      </rPr>
      <t>Energy Efficient Classroom Lighting</t>
    </r>
    <r>
      <rPr>
        <sz val="11"/>
        <color theme="1"/>
        <rFont val="Calibri"/>
        <family val="2"/>
        <scheme val="minor"/>
      </rPr>
      <t xml:space="preserve">
12 x 50W fittings = 600W
Energy used to light classroom for one hour = 600W/1000 x 1 = 0.6 kWh</t>
    </r>
  </si>
  <si>
    <r>
      <rPr>
        <b/>
        <sz val="11"/>
        <color theme="1"/>
        <rFont val="Calibri"/>
        <family val="2"/>
        <scheme val="minor"/>
      </rPr>
      <t>Tennis Balls</t>
    </r>
    <r>
      <rPr>
        <sz val="11"/>
        <color theme="1"/>
        <rFont val="Calibri"/>
        <family val="2"/>
        <scheme val="minor"/>
      </rPr>
      <t xml:space="preserve">
25p per tennis ball
Tennis ball dimension = 7cm x 7cm x 7cm = 343cm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0.000343m</t>
    </r>
    <r>
      <rPr>
        <vertAlign val="superscript"/>
        <sz val="11"/>
        <color theme="1"/>
        <rFont val="Calibri"/>
        <family val="2"/>
        <scheme val="minor"/>
      </rPr>
      <t xml:space="preserve">3
</t>
    </r>
    <r>
      <rPr>
        <sz val="11"/>
        <color theme="1"/>
        <rFont val="Calibri"/>
        <family val="2"/>
        <scheme val="minor"/>
      </rPr>
      <t>School office dimensions = 2.5m x 2m x 2m = 10m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</si>
  <si>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b/>
        <sz val="11"/>
        <color theme="1"/>
        <rFont val="Calibri"/>
        <family val="2"/>
        <scheme val="minor"/>
      </rPr>
      <t>Footballs</t>
    </r>
    <r>
      <rPr>
        <sz val="11"/>
        <color theme="1"/>
        <rFont val="Calibri"/>
        <family val="2"/>
        <scheme val="minor"/>
      </rPr>
      <t xml:space="preserve">
£4.00 per football
Football dimension = 22cm x 22cm x 22cm = 10648cm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0.010648m</t>
    </r>
    <r>
      <rPr>
        <vertAlign val="superscript"/>
        <sz val="11"/>
        <color theme="1"/>
        <rFont val="Calibri"/>
        <family val="2"/>
        <scheme val="minor"/>
      </rPr>
      <t xml:space="preserve">3
</t>
    </r>
    <r>
      <rPr>
        <sz val="11"/>
        <color theme="1"/>
        <rFont val="Calibri"/>
        <family val="2"/>
        <scheme val="minor"/>
      </rPr>
      <t>School office dimensions = 2.5m x 2m x 2m = 10m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</si>
  <si>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b/>
        <sz val="11"/>
        <color theme="1"/>
        <rFont val="Calibri"/>
        <family val="2"/>
        <scheme val="minor"/>
      </rPr>
      <t>Ipads</t>
    </r>
    <r>
      <rPr>
        <sz val="11"/>
        <color theme="1"/>
        <rFont val="Calibri"/>
        <family val="2"/>
        <scheme val="minor"/>
      </rPr>
      <t xml:space="preserve">
£250.00 per Ipad</t>
    </r>
  </si>
  <si>
    <r>
      <rPr>
        <b/>
        <sz val="11"/>
        <color theme="1"/>
        <rFont val="Calibri"/>
        <family val="2"/>
        <scheme val="minor"/>
      </rPr>
      <t>Calculators</t>
    </r>
    <r>
      <rPr>
        <sz val="11"/>
        <color theme="1"/>
        <rFont val="Calibri"/>
        <family val="2"/>
        <scheme val="minor"/>
      </rPr>
      <t xml:space="preserve">
£5.00 per calculator</t>
    </r>
  </si>
  <si>
    <t xml:space="preserve">Enter meter readings into yellow cells.
If you are not using meter readings and just interested in a given amount of energy consumption, enter "0" into the first box and the value you are analysing in the second box
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</si>
</sst>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8D79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B8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0" fillId="2" borderId="2" xfId="0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44" fontId="0" fillId="0" borderId="1" xfId="2" applyFont="1" applyBorder="1" applyProtection="1"/>
    <xf numFmtId="0" fontId="0" fillId="0" borderId="0" xfId="0" applyBorder="1" applyAlignment="1" applyProtection="1">
      <alignment horizontal="left" vertical="top" wrapText="1"/>
    </xf>
    <xf numFmtId="164" fontId="0" fillId="0" borderId="1" xfId="1" applyNumberFormat="1" applyFont="1" applyBorder="1" applyProtection="1"/>
    <xf numFmtId="164" fontId="0" fillId="0" borderId="10" xfId="1" applyNumberFormat="1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164" fontId="0" fillId="0" borderId="0" xfId="1" applyNumberFormat="1" applyFont="1" applyBorder="1" applyProtection="1"/>
    <xf numFmtId="0" fontId="1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right"/>
    </xf>
    <xf numFmtId="0" fontId="0" fillId="0" borderId="11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0" fontId="0" fillId="0" borderId="11" xfId="0" applyFont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left" wrapText="1"/>
    </xf>
    <xf numFmtId="0" fontId="0" fillId="0" borderId="12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wrapText="1"/>
    </xf>
    <xf numFmtId="0" fontId="1" fillId="0" borderId="13" xfId="0" applyFont="1" applyBorder="1" applyAlignment="1" applyProtection="1">
      <alignment horizontal="right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FB8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329045</xdr:colOff>
      <xdr:row>2</xdr:row>
      <xdr:rowOff>84928</xdr:rowOff>
    </xdr:from>
    <xdr:to>
      <xdr:col>20</xdr:col>
      <xdr:colOff>12529</xdr:colOff>
      <xdr:row>7</xdr:row>
      <xdr:rowOff>141010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4636" y="292746"/>
          <a:ext cx="2610257" cy="766128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571501</xdr:colOff>
      <xdr:row>36</xdr:row>
      <xdr:rowOff>86592</xdr:rowOff>
    </xdr:from>
    <xdr:to>
      <xdr:col>6</xdr:col>
      <xdr:colOff>374939</xdr:colOff>
      <xdr:row>39</xdr:row>
      <xdr:rowOff>186172</xdr:rowOff>
    </xdr:to>
    <xdr:pic>
      <xdr:nvPicPr>
        <xdr:cNvPr id="4" name="Picture 3" descr="http://www.clsdorset.org.uk/img/lotter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4728" y="6494319"/>
          <a:ext cx="1015711" cy="67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114898</xdr:colOff>
      <xdr:row>35</xdr:row>
      <xdr:rowOff>121227</xdr:rowOff>
    </xdr:from>
    <xdr:to>
      <xdr:col>4</xdr:col>
      <xdr:colOff>362967</xdr:colOff>
      <xdr:row>40</xdr:row>
      <xdr:rowOff>74468</xdr:rowOff>
    </xdr:to>
    <xdr:pic>
      <xdr:nvPicPr>
        <xdr:cNvPr id="6" name="Picture 5" descr="http://www.clsdorset.org.uk/img/log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989" y="6338454"/>
          <a:ext cx="854205" cy="905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2"/>
  <sheetViews>
    <sheetView tabSelected="1" zoomScale="85" zoomScaleNormal="85" zoomScaleSheetLayoutView="75" workbookViewId="0">
      <selection activeCell="S13" sqref="S13"/>
    </sheetView>
  </sheetViews>
  <sheetFormatPr defaultRowHeight="15"/>
  <cols>
    <col min="1" max="2" width="1.28515625" style="2" customWidth="1"/>
    <col min="3" max="3" width="1.42578125" style="2" customWidth="1"/>
    <col min="4" max="9" width="9.140625" style="2"/>
    <col min="10" max="10" width="13.140625" style="2" customWidth="1"/>
    <col min="11" max="11" width="1.42578125" style="2" customWidth="1"/>
    <col min="12" max="12" width="7.28515625" style="2" customWidth="1"/>
    <col min="13" max="13" width="5.85546875" style="2" customWidth="1"/>
    <col min="14" max="14" width="5" style="2" customWidth="1"/>
    <col min="15" max="17" width="9.140625" style="2"/>
    <col min="18" max="18" width="8.140625" style="2" customWidth="1"/>
    <col min="19" max="19" width="12.7109375" style="2" customWidth="1"/>
    <col min="20" max="20" width="14.140625" style="2" customWidth="1"/>
    <col min="21" max="21" width="1.5703125" style="2" customWidth="1"/>
    <col min="22" max="22" width="1.42578125" style="2" customWidth="1"/>
    <col min="23" max="23" width="1.42578125" style="3" customWidth="1"/>
    <col min="24" max="16384" width="9.140625" style="2"/>
  </cols>
  <sheetData>
    <row r="1" spans="2:26" ht="7.5" customHeight="1"/>
    <row r="2" spans="2:26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6" ht="7.5" customHeight="1">
      <c r="B3" s="4"/>
      <c r="D3" s="5"/>
      <c r="E3" s="5"/>
      <c r="F3" s="5"/>
      <c r="V3" s="4"/>
    </row>
    <row r="4" spans="2:26" ht="7.5" customHeight="1">
      <c r="B4" s="4"/>
      <c r="D4" s="5"/>
      <c r="E4" s="5"/>
      <c r="F4" s="5"/>
      <c r="V4" s="4"/>
    </row>
    <row r="5" spans="2:26" ht="7.5" customHeight="1">
      <c r="B5" s="4"/>
      <c r="D5" s="5"/>
      <c r="E5" s="5"/>
      <c r="F5" s="5"/>
      <c r="V5" s="4"/>
    </row>
    <row r="6" spans="2:26" ht="7.5" customHeight="1">
      <c r="B6" s="4"/>
      <c r="D6" s="5"/>
      <c r="E6" s="5"/>
      <c r="F6" s="5"/>
      <c r="V6" s="4"/>
    </row>
    <row r="7" spans="2:26" ht="23.25">
      <c r="B7" s="4"/>
      <c r="D7" s="36" t="s">
        <v>28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V7" s="4"/>
    </row>
    <row r="8" spans="2:26">
      <c r="B8" s="4"/>
      <c r="D8" s="5"/>
      <c r="E8" s="5"/>
      <c r="F8" s="5"/>
      <c r="V8" s="4"/>
    </row>
    <row r="9" spans="2:26" ht="7.5" customHeight="1" thickBot="1">
      <c r="B9" s="4"/>
      <c r="D9" s="5"/>
      <c r="E9" s="5"/>
      <c r="F9" s="5"/>
      <c r="V9" s="4"/>
    </row>
    <row r="10" spans="2:26" ht="15.75" customHeight="1" thickBot="1">
      <c r="B10" s="4"/>
      <c r="D10" s="39" t="s">
        <v>29</v>
      </c>
      <c r="E10" s="40"/>
      <c r="F10" s="40"/>
      <c r="G10" s="40"/>
      <c r="H10" s="40"/>
      <c r="I10" s="40"/>
      <c r="J10" s="41"/>
      <c r="L10" s="37" t="s">
        <v>14</v>
      </c>
      <c r="M10" s="37"/>
      <c r="N10" s="37"/>
      <c r="O10" s="37"/>
      <c r="P10" s="37"/>
      <c r="Q10" s="37"/>
      <c r="R10" s="38"/>
      <c r="S10" s="1">
        <v>0</v>
      </c>
      <c r="T10" s="2" t="s">
        <v>0</v>
      </c>
      <c r="V10" s="4"/>
    </row>
    <row r="11" spans="2:26" ht="15.75" thickBot="1">
      <c r="B11" s="4"/>
      <c r="D11" s="42"/>
      <c r="E11" s="43"/>
      <c r="F11" s="43"/>
      <c r="G11" s="43"/>
      <c r="H11" s="43"/>
      <c r="I11" s="43"/>
      <c r="J11" s="44"/>
      <c r="V11" s="4"/>
    </row>
    <row r="12" spans="2:26" ht="15.75" customHeight="1" thickBot="1">
      <c r="B12" s="4"/>
      <c r="D12" s="42"/>
      <c r="E12" s="43"/>
      <c r="F12" s="43"/>
      <c r="G12" s="43"/>
      <c r="H12" s="43"/>
      <c r="I12" s="43"/>
      <c r="J12" s="44"/>
      <c r="L12" s="37" t="s">
        <v>15</v>
      </c>
      <c r="M12" s="37"/>
      <c r="N12" s="37"/>
      <c r="O12" s="37"/>
      <c r="P12" s="37"/>
      <c r="Q12" s="37"/>
      <c r="R12" s="38"/>
      <c r="S12" s="1">
        <v>500</v>
      </c>
      <c r="T12" s="2" t="s">
        <v>0</v>
      </c>
      <c r="V12" s="4"/>
    </row>
    <row r="13" spans="2:26">
      <c r="B13" s="4"/>
      <c r="D13" s="42"/>
      <c r="E13" s="43"/>
      <c r="F13" s="43"/>
      <c r="G13" s="43"/>
      <c r="H13" s="43"/>
      <c r="I13" s="43"/>
      <c r="J13" s="44"/>
      <c r="V13" s="4"/>
      <c r="Z13" s="5"/>
    </row>
    <row r="14" spans="2:26">
      <c r="B14" s="4"/>
      <c r="D14" s="42"/>
      <c r="E14" s="43"/>
      <c r="F14" s="43"/>
      <c r="G14" s="43"/>
      <c r="H14" s="43"/>
      <c r="I14" s="43"/>
      <c r="J14" s="44"/>
      <c r="L14" s="29" t="s">
        <v>16</v>
      </c>
      <c r="M14" s="29"/>
      <c r="N14" s="29"/>
      <c r="O14" s="29"/>
      <c r="P14" s="29"/>
      <c r="Q14" s="29"/>
      <c r="R14" s="29"/>
      <c r="S14" s="6">
        <f>S12-S10</f>
        <v>500</v>
      </c>
      <c r="T14" s="2" t="s">
        <v>0</v>
      </c>
      <c r="V14" s="4"/>
    </row>
    <row r="15" spans="2:26">
      <c r="B15" s="4"/>
      <c r="D15" s="42"/>
      <c r="E15" s="43"/>
      <c r="F15" s="43"/>
      <c r="G15" s="43"/>
      <c r="H15" s="43"/>
      <c r="I15" s="43"/>
      <c r="J15" s="44"/>
      <c r="V15" s="4"/>
    </row>
    <row r="16" spans="2:26">
      <c r="B16" s="4"/>
      <c r="D16" s="42"/>
      <c r="E16" s="43"/>
      <c r="F16" s="43"/>
      <c r="G16" s="43"/>
      <c r="H16" s="43"/>
      <c r="I16" s="43"/>
      <c r="J16" s="44"/>
      <c r="V16" s="4"/>
    </row>
    <row r="17" spans="2:22">
      <c r="B17" s="4"/>
      <c r="D17" s="42"/>
      <c r="E17" s="43"/>
      <c r="F17" s="43"/>
      <c r="G17" s="43"/>
      <c r="H17" s="43"/>
      <c r="I17" s="43"/>
      <c r="J17" s="44"/>
      <c r="L17" s="29" t="s">
        <v>17</v>
      </c>
      <c r="M17" s="29"/>
      <c r="N17" s="29"/>
      <c r="O17" s="29"/>
      <c r="P17" s="29"/>
      <c r="Q17" s="29"/>
      <c r="R17" s="29"/>
      <c r="S17" s="6">
        <v>10</v>
      </c>
      <c r="T17" s="2" t="s">
        <v>1</v>
      </c>
      <c r="V17" s="4"/>
    </row>
    <row r="18" spans="2:22">
      <c r="B18" s="4"/>
      <c r="D18" s="42"/>
      <c r="E18" s="43"/>
      <c r="F18" s="43"/>
      <c r="G18" s="43"/>
      <c r="H18" s="43"/>
      <c r="I18" s="43"/>
      <c r="J18" s="44"/>
      <c r="L18" s="16" t="s">
        <v>2</v>
      </c>
      <c r="M18" s="16"/>
      <c r="N18" s="16"/>
      <c r="O18" s="16"/>
      <c r="P18" s="16"/>
      <c r="Q18" s="16"/>
      <c r="R18" s="16"/>
      <c r="V18" s="4"/>
    </row>
    <row r="19" spans="2:22">
      <c r="B19" s="4"/>
      <c r="D19" s="42"/>
      <c r="E19" s="43"/>
      <c r="F19" s="43"/>
      <c r="G19" s="43"/>
      <c r="H19" s="43"/>
      <c r="I19" s="43"/>
      <c r="J19" s="44"/>
      <c r="V19" s="4"/>
    </row>
    <row r="20" spans="2:22">
      <c r="B20" s="4"/>
      <c r="D20" s="45"/>
      <c r="E20" s="46"/>
      <c r="F20" s="46"/>
      <c r="G20" s="46"/>
      <c r="H20" s="46"/>
      <c r="I20" s="46"/>
      <c r="J20" s="47"/>
      <c r="L20" s="29" t="s">
        <v>21</v>
      </c>
      <c r="M20" s="29"/>
      <c r="N20" s="29"/>
      <c r="O20" s="29"/>
      <c r="P20" s="29"/>
      <c r="Q20" s="29"/>
      <c r="R20" s="29"/>
      <c r="S20" s="7">
        <f>S14*S17/100</f>
        <v>50</v>
      </c>
      <c r="V20" s="4"/>
    </row>
    <row r="21" spans="2:22">
      <c r="B21" s="4"/>
      <c r="D21" s="8"/>
      <c r="E21" s="8"/>
      <c r="F21" s="8"/>
      <c r="G21" s="8"/>
      <c r="H21" s="8"/>
      <c r="I21" s="8"/>
      <c r="J21" s="8"/>
      <c r="V21" s="4"/>
    </row>
    <row r="22" spans="2:22">
      <c r="B22" s="4"/>
      <c r="L22" s="33" t="s">
        <v>3</v>
      </c>
      <c r="M22" s="33"/>
      <c r="N22" s="33"/>
      <c r="O22" s="33"/>
      <c r="P22" s="33"/>
      <c r="Q22" s="33"/>
      <c r="R22" s="33"/>
      <c r="S22" s="33"/>
      <c r="T22" s="33"/>
      <c r="V22" s="4"/>
    </row>
    <row r="23" spans="2:22">
      <c r="B23" s="4"/>
      <c r="V23" s="4"/>
    </row>
    <row r="24" spans="2:22" ht="15" customHeight="1">
      <c r="B24" s="4"/>
      <c r="D24" s="20" t="s">
        <v>37</v>
      </c>
      <c r="E24" s="21"/>
      <c r="F24" s="21"/>
      <c r="G24" s="22"/>
      <c r="L24" s="16" t="s">
        <v>5</v>
      </c>
      <c r="M24" s="16"/>
      <c r="N24" s="16"/>
      <c r="O24" s="16"/>
      <c r="P24" s="16"/>
      <c r="Q24" s="16"/>
      <c r="R24" s="16"/>
      <c r="S24" s="9">
        <f>S14/0.02</f>
        <v>25000</v>
      </c>
      <c r="V24" s="4"/>
    </row>
    <row r="25" spans="2:22">
      <c r="B25" s="4"/>
      <c r="D25" s="23"/>
      <c r="E25" s="24"/>
      <c r="F25" s="24"/>
      <c r="G25" s="25"/>
      <c r="L25" s="16" t="s">
        <v>6</v>
      </c>
      <c r="M25" s="16"/>
      <c r="N25" s="16"/>
      <c r="O25" s="16"/>
      <c r="P25" s="16"/>
      <c r="Q25" s="16"/>
      <c r="R25" s="16"/>
      <c r="S25" s="10">
        <f>S14/0.0067</f>
        <v>74626.86567164179</v>
      </c>
      <c r="V25" s="4"/>
    </row>
    <row r="26" spans="2:22">
      <c r="B26" s="4"/>
      <c r="D26" s="23"/>
      <c r="E26" s="24"/>
      <c r="F26" s="24"/>
      <c r="G26" s="25"/>
      <c r="L26" s="16" t="s">
        <v>19</v>
      </c>
      <c r="M26" s="16"/>
      <c r="N26" s="16"/>
      <c r="O26" s="16"/>
      <c r="P26" s="16"/>
      <c r="Q26" s="16"/>
      <c r="R26" s="16"/>
      <c r="S26" s="10">
        <f>S14/0.025</f>
        <v>20000</v>
      </c>
      <c r="V26" s="4"/>
    </row>
    <row r="27" spans="2:22">
      <c r="B27" s="4"/>
      <c r="D27" s="23"/>
      <c r="E27" s="24"/>
      <c r="F27" s="24"/>
      <c r="G27" s="25"/>
      <c r="L27" s="16" t="s">
        <v>30</v>
      </c>
      <c r="M27" s="16"/>
      <c r="N27" s="16"/>
      <c r="O27" s="16"/>
      <c r="P27" s="16"/>
      <c r="Q27" s="16"/>
      <c r="R27" s="16"/>
      <c r="S27" s="9">
        <f>S14/0.011</f>
        <v>45454.545454545456</v>
      </c>
      <c r="V27" s="4"/>
    </row>
    <row r="28" spans="2:22">
      <c r="B28" s="4"/>
      <c r="D28" s="23"/>
      <c r="E28" s="24"/>
      <c r="F28" s="24"/>
      <c r="G28" s="25"/>
      <c r="L28" s="16" t="s">
        <v>22</v>
      </c>
      <c r="M28" s="16"/>
      <c r="N28" s="16"/>
      <c r="O28" s="16"/>
      <c r="P28" s="16"/>
      <c r="Q28" s="16"/>
      <c r="R28" s="16"/>
      <c r="S28" s="9">
        <f>S14/0.6</f>
        <v>833.33333333333337</v>
      </c>
      <c r="V28" s="4"/>
    </row>
    <row r="29" spans="2:22">
      <c r="B29" s="4"/>
      <c r="D29" s="26"/>
      <c r="E29" s="27"/>
      <c r="F29" s="27"/>
      <c r="G29" s="28"/>
      <c r="M29" s="48"/>
      <c r="N29" s="48"/>
      <c r="O29" s="48"/>
      <c r="P29" s="48"/>
      <c r="Q29" s="48"/>
      <c r="V29" s="4"/>
    </row>
    <row r="30" spans="2:22">
      <c r="B30" s="4"/>
      <c r="M30" s="16"/>
      <c r="N30" s="16"/>
      <c r="O30" s="16"/>
      <c r="P30" s="16"/>
      <c r="Q30" s="16"/>
      <c r="V30" s="4"/>
    </row>
    <row r="31" spans="2:22">
      <c r="B31" s="4"/>
      <c r="L31" s="33" t="s">
        <v>4</v>
      </c>
      <c r="M31" s="33"/>
      <c r="N31" s="33"/>
      <c r="O31" s="33"/>
      <c r="P31" s="33"/>
      <c r="Q31" s="33"/>
      <c r="R31" s="33"/>
      <c r="S31" s="33"/>
      <c r="T31" s="33"/>
      <c r="V31" s="4"/>
    </row>
    <row r="32" spans="2:22">
      <c r="B32" s="4"/>
      <c r="M32" s="16"/>
      <c r="N32" s="16"/>
      <c r="O32" s="16"/>
      <c r="P32" s="16"/>
      <c r="Q32" s="16"/>
      <c r="V32" s="4"/>
    </row>
    <row r="33" spans="2:22">
      <c r="B33" s="4"/>
      <c r="L33" s="16" t="s">
        <v>9</v>
      </c>
      <c r="M33" s="16"/>
      <c r="N33" s="16"/>
      <c r="O33" s="16"/>
      <c r="P33" s="16"/>
      <c r="Q33" s="16"/>
      <c r="R33" s="16"/>
      <c r="S33" s="9">
        <f>S20/0.25</f>
        <v>200</v>
      </c>
      <c r="V33" s="4"/>
    </row>
    <row r="34" spans="2:22">
      <c r="B34" s="4"/>
      <c r="L34" s="16" t="s">
        <v>23</v>
      </c>
      <c r="M34" s="16"/>
      <c r="N34" s="16"/>
      <c r="O34" s="16"/>
      <c r="P34" s="16"/>
      <c r="Q34" s="16"/>
      <c r="R34" s="16"/>
      <c r="S34" s="9">
        <f>(S33*0.000343)/10</f>
        <v>6.8599999999999998E-3</v>
      </c>
      <c r="V34" s="4"/>
    </row>
    <row r="35" spans="2:22">
      <c r="B35" s="4"/>
      <c r="L35" s="16" t="s">
        <v>10</v>
      </c>
      <c r="M35" s="16"/>
      <c r="N35" s="16"/>
      <c r="O35" s="16"/>
      <c r="P35" s="16"/>
      <c r="Q35" s="16"/>
      <c r="R35" s="16"/>
      <c r="S35" s="9">
        <f>S20/4</f>
        <v>12.5</v>
      </c>
      <c r="V35" s="4"/>
    </row>
    <row r="36" spans="2:22">
      <c r="B36" s="4"/>
      <c r="L36" s="16" t="s">
        <v>24</v>
      </c>
      <c r="M36" s="16"/>
      <c r="N36" s="16"/>
      <c r="O36" s="16"/>
      <c r="P36" s="16"/>
      <c r="Q36" s="16"/>
      <c r="R36" s="16"/>
      <c r="S36" s="9">
        <f>(S35*0.010648)/10</f>
        <v>1.3309999999999999E-2</v>
      </c>
      <c r="V36" s="4"/>
    </row>
    <row r="37" spans="2:22">
      <c r="B37" s="4"/>
      <c r="F37" s="11"/>
      <c r="L37" s="16" t="s">
        <v>25</v>
      </c>
      <c r="M37" s="16"/>
      <c r="N37" s="16"/>
      <c r="O37" s="16"/>
      <c r="P37" s="16"/>
      <c r="Q37" s="16"/>
      <c r="R37" s="16"/>
      <c r="S37" s="9">
        <f>S20/250</f>
        <v>0.2</v>
      </c>
      <c r="V37" s="4"/>
    </row>
    <row r="38" spans="2:22">
      <c r="B38" s="4"/>
      <c r="L38" s="16" t="s">
        <v>12</v>
      </c>
      <c r="M38" s="16"/>
      <c r="N38" s="16"/>
      <c r="O38" s="16"/>
      <c r="P38" s="16"/>
      <c r="Q38" s="16"/>
      <c r="R38" s="16"/>
      <c r="S38" s="9">
        <f>S20/5</f>
        <v>10</v>
      </c>
      <c r="V38" s="4"/>
    </row>
    <row r="39" spans="2:22">
      <c r="B39" s="4"/>
      <c r="L39" s="16" t="s">
        <v>13</v>
      </c>
      <c r="M39" s="16"/>
      <c r="N39" s="16"/>
      <c r="O39" s="16"/>
      <c r="P39" s="16"/>
      <c r="Q39" s="16"/>
      <c r="R39" s="16"/>
      <c r="S39" s="9">
        <f>S20/0.1</f>
        <v>500</v>
      </c>
      <c r="V39" s="4"/>
    </row>
    <row r="40" spans="2:22">
      <c r="B40" s="4"/>
      <c r="L40" s="16" t="s">
        <v>11</v>
      </c>
      <c r="M40" s="16"/>
      <c r="N40" s="16"/>
      <c r="O40" s="16"/>
      <c r="P40" s="16"/>
      <c r="Q40" s="16"/>
      <c r="R40" s="16"/>
      <c r="S40" s="9">
        <f>S20/0.5</f>
        <v>100</v>
      </c>
      <c r="V40" s="4"/>
    </row>
    <row r="41" spans="2:22">
      <c r="B41" s="4"/>
      <c r="L41" s="12"/>
      <c r="M41" s="12"/>
      <c r="N41" s="12"/>
      <c r="O41" s="12"/>
      <c r="P41" s="12"/>
      <c r="Q41" s="12"/>
      <c r="R41" s="12"/>
      <c r="S41" s="13"/>
      <c r="V41" s="4"/>
    </row>
    <row r="42" spans="2:22" ht="6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s="3" customFormat="1" ht="6.75" customHeight="1"/>
    <row r="44" spans="2:22" s="3" customFormat="1" ht="6.75" customHeight="1"/>
    <row r="45" spans="2:22" ht="6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6.75" customHeight="1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</row>
    <row r="47" spans="2:22">
      <c r="B47" s="4"/>
      <c r="D47" s="14" t="s">
        <v>7</v>
      </c>
      <c r="M47" s="16"/>
      <c r="N47" s="16"/>
      <c r="O47" s="16"/>
      <c r="P47" s="16"/>
      <c r="Q47" s="16"/>
      <c r="V47" s="4"/>
    </row>
    <row r="48" spans="2:22" ht="6.75" customHeight="1">
      <c r="B48" s="4"/>
      <c r="M48" s="12"/>
      <c r="N48" s="12"/>
      <c r="O48" s="12"/>
      <c r="P48" s="12"/>
      <c r="Q48" s="12"/>
      <c r="V48" s="4"/>
    </row>
    <row r="49" spans="2:22" ht="44.25" customHeight="1">
      <c r="B49" s="4"/>
      <c r="D49" s="17" t="s">
        <v>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V49" s="4"/>
    </row>
    <row r="50" spans="2:22" ht="5.25" customHeight="1">
      <c r="B50" s="4"/>
      <c r="V50" s="4"/>
    </row>
    <row r="51" spans="2:22" ht="31.5" customHeight="1">
      <c r="B51" s="4"/>
      <c r="D51" s="17" t="s">
        <v>18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V51" s="4"/>
    </row>
    <row r="52" spans="2:22" ht="6" customHeight="1">
      <c r="B52" s="4"/>
      <c r="V52" s="4"/>
    </row>
    <row r="53" spans="2:22" ht="44.25" customHeight="1">
      <c r="B53" s="4"/>
      <c r="D53" s="17" t="s">
        <v>20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V53" s="4"/>
    </row>
    <row r="54" spans="2:22" ht="5.25" customHeight="1">
      <c r="B54" s="4"/>
      <c r="V54" s="4"/>
    </row>
    <row r="55" spans="2:22" ht="44.25" customHeight="1">
      <c r="B55" s="4"/>
      <c r="D55" s="17" t="s">
        <v>31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V55" s="4"/>
    </row>
    <row r="56" spans="2:22" ht="5.25" customHeight="1">
      <c r="B56" s="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V56" s="4"/>
    </row>
    <row r="57" spans="2:22" ht="44.25" customHeight="1">
      <c r="B57" s="4"/>
      <c r="D57" s="30" t="s">
        <v>32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V57" s="4"/>
    </row>
    <row r="58" spans="2:22" ht="5.25" customHeight="1">
      <c r="B58" s="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V58" s="4"/>
    </row>
    <row r="59" spans="2:22" ht="64.5" customHeight="1">
      <c r="B59" s="4"/>
      <c r="D59" s="30" t="s">
        <v>33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V59" s="4"/>
    </row>
    <row r="60" spans="2:22" ht="5.25" customHeight="1">
      <c r="B60" s="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V60" s="4"/>
    </row>
    <row r="61" spans="2:22" ht="64.5" customHeight="1">
      <c r="B61" s="4"/>
      <c r="D61" s="30" t="s">
        <v>34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V61" s="4"/>
    </row>
    <row r="62" spans="2:22" ht="5.25" customHeight="1">
      <c r="B62" s="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V62" s="4"/>
    </row>
    <row r="63" spans="2:22" ht="32.25" customHeight="1">
      <c r="B63" s="4"/>
      <c r="D63" s="30" t="s">
        <v>35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V63" s="4"/>
    </row>
    <row r="64" spans="2:22" ht="5.25" customHeight="1">
      <c r="B64" s="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V64" s="4"/>
    </row>
    <row r="65" spans="2:22" ht="32.25" customHeight="1">
      <c r="B65" s="4"/>
      <c r="D65" s="30" t="s">
        <v>36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V65" s="4"/>
    </row>
    <row r="66" spans="2:22" ht="5.25" customHeight="1">
      <c r="B66" s="4"/>
      <c r="V66" s="4"/>
    </row>
    <row r="67" spans="2:22" ht="32.25" customHeight="1">
      <c r="B67" s="4"/>
      <c r="D67" s="17" t="s">
        <v>26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V67" s="4"/>
    </row>
    <row r="68" spans="2:22" ht="5.25" customHeight="1">
      <c r="B68" s="4"/>
      <c r="V68" s="4"/>
    </row>
    <row r="69" spans="2:22" ht="32.25" customHeight="1">
      <c r="B69" s="4"/>
      <c r="D69" s="17" t="s">
        <v>27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V69" s="4"/>
    </row>
    <row r="70" spans="2:22" ht="5.25" customHeight="1">
      <c r="B70" s="4"/>
      <c r="V70" s="4"/>
    </row>
    <row r="71" spans="2:22" ht="7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ht="6.75" customHeight="1"/>
  </sheetData>
  <sheetProtection sheet="1" objects="1" scenarios="1"/>
  <mergeCells count="39">
    <mergeCell ref="D7:T7"/>
    <mergeCell ref="D61:T61"/>
    <mergeCell ref="D63:T63"/>
    <mergeCell ref="D65:T65"/>
    <mergeCell ref="D67:T67"/>
    <mergeCell ref="L10:R10"/>
    <mergeCell ref="L12:R12"/>
    <mergeCell ref="L14:R14"/>
    <mergeCell ref="L17:R17"/>
    <mergeCell ref="L18:R18"/>
    <mergeCell ref="L37:R37"/>
    <mergeCell ref="L38:R38"/>
    <mergeCell ref="M30:Q30"/>
    <mergeCell ref="D10:J20"/>
    <mergeCell ref="M29:Q29"/>
    <mergeCell ref="L27:R27"/>
    <mergeCell ref="D69:T69"/>
    <mergeCell ref="D53:T53"/>
    <mergeCell ref="D55:T55"/>
    <mergeCell ref="L20:R20"/>
    <mergeCell ref="D57:T57"/>
    <mergeCell ref="D59:T59"/>
    <mergeCell ref="L26:R26"/>
    <mergeCell ref="L22:T22"/>
    <mergeCell ref="L31:T31"/>
    <mergeCell ref="D51:T51"/>
    <mergeCell ref="L28:R28"/>
    <mergeCell ref="L34:R34"/>
    <mergeCell ref="L40:R40"/>
    <mergeCell ref="L33:R33"/>
    <mergeCell ref="L35:R35"/>
    <mergeCell ref="L36:R36"/>
    <mergeCell ref="L24:R24"/>
    <mergeCell ref="L25:R25"/>
    <mergeCell ref="M32:Q32"/>
    <mergeCell ref="M47:Q47"/>
    <mergeCell ref="D49:T49"/>
    <mergeCell ref="L39:R39"/>
    <mergeCell ref="D24:G29"/>
  </mergeCells>
  <pageMargins left="0.51181102362204722" right="0.51181102362204722" top="0.74803149606299213" bottom="0.74803149606299213" header="0.31496062992125984" footer="0.31496062992125984"/>
  <pageSetup paperSize="9" scale="85" fitToHeight="2" orientation="landscape" r:id="rId1"/>
  <rowBreaks count="1" manualBreakCount="1">
    <brk id="43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Dorset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POW School</cp:lastModifiedBy>
  <cp:lastPrinted>2014-04-02T09:35:12Z</cp:lastPrinted>
  <dcterms:created xsi:type="dcterms:W3CDTF">2014-02-26T13:23:55Z</dcterms:created>
  <dcterms:modified xsi:type="dcterms:W3CDTF">2014-10-28T07:57:16Z</dcterms:modified>
</cp:coreProperties>
</file>